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<sst xmlns="http://schemas.openxmlformats.org/spreadsheetml/2006/main" count="220" uniqueCount="57">
  <si>
    <t>Project</t>
  </si>
  <si>
    <t>Contact</t>
  </si>
  <si>
    <t>Email</t>
  </si>
  <si>
    <t>Complete Application Form</t>
  </si>
  <si>
    <t>Required Attachments</t>
  </si>
  <si>
    <t>Project Size (Indicate amount)</t>
  </si>
  <si>
    <t>Eligible?</t>
  </si>
  <si>
    <t>Address/Name</t>
  </si>
  <si>
    <t>Current Photos</t>
  </si>
  <si>
    <t>Drawings or Plans</t>
  </si>
  <si>
    <t>Info on materials/methods</t>
  </si>
  <si>
    <t>Signed Declaration of Property Owner</t>
  </si>
  <si>
    <t>Proof of Ownership/3 year lease</t>
  </si>
  <si>
    <t>Proof of Finances</t>
  </si>
  <si>
    <t>Itemized Budget</t>
  </si>
  <si>
    <t>Small $5000-25000</t>
  </si>
  <si>
    <t>80% grant</t>
  </si>
  <si>
    <t>Large $25000-100,000</t>
  </si>
  <si>
    <t>11a Ireland Place- Ami-Tea House, Melissa Marsigliano</t>
  </si>
  <si>
    <t>y</t>
  </si>
  <si>
    <t>n</t>
  </si>
  <si>
    <t>y-unsigned</t>
  </si>
  <si>
    <t>n/a</t>
  </si>
  <si>
    <t>y (sort of)</t>
  </si>
  <si>
    <t>194 A Park Avenue-Cornucopia's Noshery</t>
  </si>
  <si>
    <t>37 Union Avenue-St. Martin of Tours</t>
  </si>
  <si>
    <t>No-all sitework, religious institution</t>
  </si>
  <si>
    <t>37 John Street-BEH Properties</t>
  </si>
  <si>
    <t>No-all sitework</t>
  </si>
  <si>
    <t>233 Countyline Road-Auto-topia</t>
  </si>
  <si>
    <t>less than $5000</t>
  </si>
  <si>
    <t>112-116 Broadway-Dr. Walters</t>
  </si>
  <si>
    <t>y (mostly)</t>
  </si>
  <si>
    <t>120 Broadway-Yuliano</t>
  </si>
  <si>
    <t>140 Broadway-Sal the Barber</t>
  </si>
  <si>
    <t>146-158 Broadway-Marc Solomon</t>
  </si>
  <si>
    <t>163 Broadway-New Triangle Cleaners</t>
  </si>
  <si>
    <t xml:space="preserve">y </t>
  </si>
  <si>
    <t>170 Broadway- Amityville Historical Society</t>
  </si>
  <si>
    <t>175 Broadway- St. Mary's</t>
  </si>
  <si>
    <t>No-religious inst.</t>
  </si>
  <si>
    <t>192 Broadway-Amity Ales</t>
  </si>
  <si>
    <t>198 Broadway-Amityville Music Hall</t>
  </si>
  <si>
    <t>209 Broadway-Amityville Wellness</t>
  </si>
  <si>
    <t>216-222 Broadway</t>
  </si>
  <si>
    <t>Jason PennyPacker</t>
  </si>
  <si>
    <t>jason@redwoodreg.com</t>
  </si>
  <si>
    <t>225-227 Broadway-Thrift Shop</t>
  </si>
  <si>
    <t>229-233 Broadway-New China Cheung</t>
  </si>
  <si>
    <t>250-256 Broadway-Pinal Patel</t>
  </si>
  <si>
    <t>357 Broadway-Express Medical</t>
  </si>
  <si>
    <t>560 North Broadway-Superstar Beverage</t>
  </si>
  <si>
    <t>Small Projects</t>
  </si>
  <si>
    <t>80% Small Projects</t>
  </si>
  <si>
    <t>Large Projects</t>
  </si>
  <si>
    <t>80% Large Projects</t>
  </si>
  <si>
    <t>total eligible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</si>
</sst>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b/>
      <i/>
      <color theme="1"/>
      <name val="Arial"/>
      <scheme val="minor"/>
    </font>
    <font>
      <b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horizontal="center"/>
    </xf>
    <xf borderId="0" fillId="2" fontId="1" numFmtId="0" xfId="0" applyAlignment="1" applyFill="1" applyFont="1">
      <alignment readingOrder="0"/>
    </xf>
    <xf borderId="0" fillId="2" fontId="1" numFmtId="0" xfId="0" applyAlignment="1" applyFon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0" xfId="0" applyAlignment="1" applyFont="1">
      <alignment horizontal="center"/>
    </xf>
    <xf borderId="0" fillId="2" fontId="1" numFmtId="0" xfId="0" applyFont="1"/>
    <xf borderId="0" fillId="3" fontId="1" numFmtId="0" xfId="0" applyAlignment="1" applyFill="1" applyFont="1">
      <alignment readingOrder="0"/>
    </xf>
    <xf borderId="0" fillId="3" fontId="1" numFmtId="0" xfId="0" applyAlignment="1" applyFont="1">
      <alignment horizontal="center" readingOrder="0"/>
    </xf>
    <xf borderId="0" fillId="3" fontId="1" numFmtId="0" xfId="0" applyAlignment="1" applyFont="1">
      <alignment horizontal="center"/>
    </xf>
    <xf borderId="0" fillId="3" fontId="1" numFmtId="164" xfId="0" applyAlignment="1" applyFont="1" applyNumberFormat="1">
      <alignment horizontal="center" readingOrder="0"/>
    </xf>
    <xf borderId="0" fillId="3" fontId="1" numFmtId="0" xfId="0" applyFont="1"/>
    <xf borderId="0" fillId="3" fontId="2" numFmtId="164" xfId="0" applyAlignment="1" applyFont="1" applyNumberFormat="1">
      <alignment horizontal="center" readingOrder="0"/>
    </xf>
    <xf borderId="0" fillId="0" fontId="3" numFmtId="0" xfId="0" applyAlignment="1" applyFont="1">
      <alignment readingOrder="0"/>
    </xf>
    <xf borderId="0" fillId="0" fontId="1" numFmtId="164" xfId="0" applyAlignment="1" applyFont="1" applyNumberFormat="1">
      <alignment horizontal="center"/>
    </xf>
    <xf borderId="0" fillId="0" fontId="3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L1" s="1" t="s">
        <v>5</v>
      </c>
      <c r="M1" s="1"/>
      <c r="P1" s="1" t="s">
        <v>6</v>
      </c>
    </row>
    <row r="2">
      <c r="A2" s="1" t="s">
        <v>7</v>
      </c>
      <c r="B2" s="1"/>
      <c r="C2" s="1"/>
      <c r="D2" s="1"/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  <c r="N2" s="1" t="s">
        <v>17</v>
      </c>
      <c r="O2" s="1" t="s">
        <v>16</v>
      </c>
    </row>
    <row r="3">
      <c r="A3" s="1" t="s">
        <v>18</v>
      </c>
      <c r="B3" s="2"/>
      <c r="C3" s="2"/>
      <c r="D3" s="2" t="s">
        <v>19</v>
      </c>
      <c r="E3" s="2" t="s">
        <v>20</v>
      </c>
      <c r="F3" s="2" t="s">
        <v>20</v>
      </c>
      <c r="G3" s="2" t="s">
        <v>20</v>
      </c>
      <c r="H3" s="2" t="s">
        <v>21</v>
      </c>
      <c r="I3" s="2" t="s">
        <v>22</v>
      </c>
      <c r="J3" s="2" t="s">
        <v>20</v>
      </c>
      <c r="K3" s="2" t="s">
        <v>23</v>
      </c>
      <c r="L3" s="3">
        <v>12500.0</v>
      </c>
      <c r="M3" s="3">
        <f t="shared" ref="M3:M8" si="1">L3*0.8</f>
        <v>10000</v>
      </c>
      <c r="N3" s="3"/>
      <c r="O3" s="3"/>
      <c r="P3" s="4"/>
    </row>
    <row r="4">
      <c r="A4" s="1" t="s">
        <v>24</v>
      </c>
      <c r="B4" s="2"/>
      <c r="C4" s="2"/>
      <c r="D4" s="2" t="s">
        <v>19</v>
      </c>
      <c r="E4" s="2" t="s">
        <v>19</v>
      </c>
      <c r="F4" s="2" t="s">
        <v>19</v>
      </c>
      <c r="G4" s="2" t="s">
        <v>19</v>
      </c>
      <c r="H4" s="2" t="s">
        <v>19</v>
      </c>
      <c r="I4" s="2" t="s">
        <v>22</v>
      </c>
      <c r="J4" s="2" t="s">
        <v>20</v>
      </c>
      <c r="K4" s="2" t="s">
        <v>19</v>
      </c>
      <c r="L4" s="3">
        <v>5136.0</v>
      </c>
      <c r="M4" s="3">
        <f t="shared" si="1"/>
        <v>4108.8</v>
      </c>
      <c r="N4" s="4"/>
      <c r="O4" s="4"/>
      <c r="P4" s="4"/>
    </row>
    <row r="5">
      <c r="A5" s="5" t="s">
        <v>25</v>
      </c>
      <c r="B5" s="6"/>
      <c r="C5" s="6"/>
      <c r="D5" s="6" t="s">
        <v>19</v>
      </c>
      <c r="E5" s="6" t="s">
        <v>19</v>
      </c>
      <c r="F5" s="6" t="s">
        <v>20</v>
      </c>
      <c r="G5" s="6" t="s">
        <v>19</v>
      </c>
      <c r="H5" s="6" t="s">
        <v>22</v>
      </c>
      <c r="I5" s="6" t="s">
        <v>20</v>
      </c>
      <c r="J5" s="6" t="s">
        <v>19</v>
      </c>
      <c r="K5" s="6" t="s">
        <v>19</v>
      </c>
      <c r="L5" s="7">
        <v>19100.0</v>
      </c>
      <c r="M5" s="7">
        <f t="shared" si="1"/>
        <v>15280</v>
      </c>
      <c r="N5" s="8"/>
      <c r="O5" s="8"/>
      <c r="P5" s="6" t="s">
        <v>26</v>
      </c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>
      <c r="A6" s="5" t="s">
        <v>27</v>
      </c>
      <c r="B6" s="6"/>
      <c r="C6" s="6"/>
      <c r="D6" s="6" t="s">
        <v>19</v>
      </c>
      <c r="E6" s="6" t="s">
        <v>19</v>
      </c>
      <c r="F6" s="6" t="s">
        <v>19</v>
      </c>
      <c r="G6" s="6" t="s">
        <v>19</v>
      </c>
      <c r="H6" s="6" t="s">
        <v>22</v>
      </c>
      <c r="I6" s="6" t="s">
        <v>19</v>
      </c>
      <c r="J6" s="6" t="s">
        <v>19</v>
      </c>
      <c r="K6" s="6" t="s">
        <v>19</v>
      </c>
      <c r="L6" s="7">
        <v>17518.0</v>
      </c>
      <c r="M6" s="7">
        <f t="shared" si="1"/>
        <v>14014.4</v>
      </c>
      <c r="N6" s="8"/>
      <c r="O6" s="8"/>
      <c r="P6" s="6" t="s">
        <v>28</v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>
      <c r="A7" s="1" t="s">
        <v>29</v>
      </c>
      <c r="B7" s="2"/>
      <c r="C7" s="2"/>
      <c r="D7" s="2" t="s">
        <v>19</v>
      </c>
      <c r="E7" s="2" t="s">
        <v>20</v>
      </c>
      <c r="F7" s="2" t="s">
        <v>20</v>
      </c>
      <c r="G7" s="2" t="s">
        <v>19</v>
      </c>
      <c r="H7" s="2" t="s">
        <v>20</v>
      </c>
      <c r="I7" s="2" t="s">
        <v>20</v>
      </c>
      <c r="J7" s="2" t="s">
        <v>20</v>
      </c>
      <c r="K7" s="2" t="s">
        <v>19</v>
      </c>
      <c r="L7" s="3">
        <v>3000.0</v>
      </c>
      <c r="M7" s="3">
        <f t="shared" si="1"/>
        <v>2400</v>
      </c>
      <c r="N7" s="4"/>
      <c r="O7" s="4"/>
      <c r="P7" s="2" t="s">
        <v>30</v>
      </c>
    </row>
    <row r="8">
      <c r="A8" s="1" t="s">
        <v>31</v>
      </c>
      <c r="B8" s="2"/>
      <c r="C8" s="2"/>
      <c r="D8" s="2" t="s">
        <v>32</v>
      </c>
      <c r="E8" s="2" t="s">
        <v>20</v>
      </c>
      <c r="F8" s="2" t="s">
        <v>20</v>
      </c>
      <c r="G8" s="2" t="s">
        <v>20</v>
      </c>
      <c r="H8" s="2" t="s">
        <v>20</v>
      </c>
      <c r="I8" s="2" t="s">
        <v>20</v>
      </c>
      <c r="J8" s="2" t="s">
        <v>20</v>
      </c>
      <c r="K8" s="2" t="s">
        <v>23</v>
      </c>
      <c r="L8" s="3">
        <v>5500.0</v>
      </c>
      <c r="M8" s="3">
        <f t="shared" si="1"/>
        <v>4400</v>
      </c>
      <c r="N8" s="4"/>
      <c r="O8" s="4"/>
      <c r="P8" s="4"/>
    </row>
    <row r="9">
      <c r="A9" s="5" t="s">
        <v>33</v>
      </c>
      <c r="B9" s="6"/>
      <c r="C9" s="6"/>
      <c r="D9" s="6" t="s">
        <v>19</v>
      </c>
      <c r="E9" s="6" t="s">
        <v>19</v>
      </c>
      <c r="F9" s="6" t="s">
        <v>20</v>
      </c>
      <c r="G9" s="6" t="s">
        <v>19</v>
      </c>
      <c r="H9" s="6" t="s">
        <v>20</v>
      </c>
      <c r="I9" s="6" t="s">
        <v>20</v>
      </c>
      <c r="J9" s="6" t="s">
        <v>20</v>
      </c>
      <c r="K9" s="6" t="s">
        <v>19</v>
      </c>
      <c r="L9" s="8"/>
      <c r="M9" s="7"/>
      <c r="N9" s="7">
        <v>26295.0</v>
      </c>
      <c r="O9" s="7">
        <f t="shared" ref="O9:O17" si="2">N9*0.8</f>
        <v>21036</v>
      </c>
      <c r="P9" s="6" t="s">
        <v>28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>
      <c r="A10" s="10" t="s">
        <v>34</v>
      </c>
      <c r="B10" s="11"/>
      <c r="C10" s="11"/>
      <c r="D10" s="11" t="s">
        <v>19</v>
      </c>
      <c r="E10" s="11" t="s">
        <v>19</v>
      </c>
      <c r="F10" s="11" t="s">
        <v>19</v>
      </c>
      <c r="G10" s="11" t="s">
        <v>19</v>
      </c>
      <c r="H10" s="11" t="s">
        <v>22</v>
      </c>
      <c r="I10" s="11" t="s">
        <v>19</v>
      </c>
      <c r="J10" s="11" t="s">
        <v>19</v>
      </c>
      <c r="K10" s="11" t="s">
        <v>19</v>
      </c>
      <c r="L10" s="12"/>
      <c r="M10" s="13"/>
      <c r="N10" s="13">
        <v>56385.0</v>
      </c>
      <c r="O10" s="13">
        <f t="shared" si="2"/>
        <v>45108</v>
      </c>
      <c r="P10" s="12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>
      <c r="A11" s="1" t="s">
        <v>35</v>
      </c>
      <c r="B11" s="2"/>
      <c r="C11" s="2"/>
      <c r="D11" s="2" t="s">
        <v>19</v>
      </c>
      <c r="E11" s="2" t="s">
        <v>19</v>
      </c>
      <c r="F11" s="2" t="s">
        <v>19</v>
      </c>
      <c r="G11" s="2" t="s">
        <v>19</v>
      </c>
      <c r="H11" s="2" t="s">
        <v>22</v>
      </c>
      <c r="I11" s="2" t="s">
        <v>19</v>
      </c>
      <c r="J11" s="2" t="s">
        <v>19</v>
      </c>
      <c r="K11" s="2" t="s">
        <v>19</v>
      </c>
      <c r="L11" s="4"/>
      <c r="M11" s="3"/>
      <c r="N11" s="3">
        <v>74500.0</v>
      </c>
      <c r="O11" s="3">
        <f t="shared" si="2"/>
        <v>59600</v>
      </c>
      <c r="P11" s="4"/>
    </row>
    <row r="12">
      <c r="A12" s="10" t="s">
        <v>36</v>
      </c>
      <c r="B12" s="11"/>
      <c r="C12" s="11"/>
      <c r="D12" s="11" t="s">
        <v>19</v>
      </c>
      <c r="E12" s="11" t="s">
        <v>19</v>
      </c>
      <c r="F12" s="11" t="s">
        <v>19</v>
      </c>
      <c r="G12" s="11" t="s">
        <v>19</v>
      </c>
      <c r="H12" s="11" t="s">
        <v>37</v>
      </c>
      <c r="I12" s="11" t="s">
        <v>22</v>
      </c>
      <c r="J12" s="11" t="s">
        <v>19</v>
      </c>
      <c r="K12" s="11" t="s">
        <v>19</v>
      </c>
      <c r="L12" s="12"/>
      <c r="M12" s="13"/>
      <c r="N12" s="13">
        <v>67502.0</v>
      </c>
      <c r="O12" s="13">
        <f t="shared" si="2"/>
        <v>54001.6</v>
      </c>
      <c r="P12" s="12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>
      <c r="A13" s="10" t="s">
        <v>38</v>
      </c>
      <c r="B13" s="11"/>
      <c r="C13" s="11"/>
      <c r="D13" s="11" t="s">
        <v>19</v>
      </c>
      <c r="E13" s="11" t="s">
        <v>19</v>
      </c>
      <c r="F13" s="11" t="s">
        <v>19</v>
      </c>
      <c r="G13" s="11" t="s">
        <v>19</v>
      </c>
      <c r="H13" s="11" t="s">
        <v>22</v>
      </c>
      <c r="I13" s="11" t="s">
        <v>19</v>
      </c>
      <c r="J13" s="11" t="s">
        <v>19</v>
      </c>
      <c r="K13" s="11" t="s">
        <v>19</v>
      </c>
      <c r="L13" s="12"/>
      <c r="M13" s="13"/>
      <c r="N13" s="13">
        <v>76950.0</v>
      </c>
      <c r="O13" s="13">
        <f t="shared" si="2"/>
        <v>61560</v>
      </c>
      <c r="P13" s="12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>
      <c r="A14" s="5" t="s">
        <v>39</v>
      </c>
      <c r="B14" s="6"/>
      <c r="C14" s="6"/>
      <c r="D14" s="6" t="s">
        <v>19</v>
      </c>
      <c r="E14" s="6" t="s">
        <v>19</v>
      </c>
      <c r="F14" s="6" t="s">
        <v>19</v>
      </c>
      <c r="G14" s="6" t="s">
        <v>19</v>
      </c>
      <c r="H14" s="6" t="s">
        <v>22</v>
      </c>
      <c r="I14" s="6" t="s">
        <v>19</v>
      </c>
      <c r="J14" s="6" t="s">
        <v>19</v>
      </c>
      <c r="K14" s="6" t="s">
        <v>19</v>
      </c>
      <c r="L14" s="8"/>
      <c r="M14" s="7"/>
      <c r="N14" s="7">
        <v>46100.0</v>
      </c>
      <c r="O14" s="7">
        <f t="shared" si="2"/>
        <v>36880</v>
      </c>
      <c r="P14" s="6" t="s">
        <v>40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>
      <c r="A15" s="1" t="s">
        <v>41</v>
      </c>
      <c r="B15" s="2"/>
      <c r="C15" s="2"/>
      <c r="D15" s="2" t="s">
        <v>19</v>
      </c>
      <c r="E15" s="2" t="s">
        <v>19</v>
      </c>
      <c r="F15" s="2" t="s">
        <v>20</v>
      </c>
      <c r="G15" s="2" t="s">
        <v>20</v>
      </c>
      <c r="H15" s="2" t="s">
        <v>22</v>
      </c>
      <c r="I15" s="2" t="s">
        <v>19</v>
      </c>
      <c r="J15" s="2" t="s">
        <v>19</v>
      </c>
      <c r="K15" s="2" t="s">
        <v>19</v>
      </c>
      <c r="L15" s="4"/>
      <c r="M15" s="3"/>
      <c r="N15" s="3">
        <v>25000.0</v>
      </c>
      <c r="O15" s="3">
        <f t="shared" si="2"/>
        <v>20000</v>
      </c>
      <c r="P15" s="4"/>
    </row>
    <row r="16">
      <c r="A16" s="10" t="s">
        <v>42</v>
      </c>
      <c r="B16" s="11"/>
      <c r="C16" s="11"/>
      <c r="D16" s="11" t="s">
        <v>19</v>
      </c>
      <c r="E16" s="11" t="s">
        <v>19</v>
      </c>
      <c r="F16" s="11" t="s">
        <v>19</v>
      </c>
      <c r="G16" s="11" t="s">
        <v>19</v>
      </c>
      <c r="H16" s="11" t="s">
        <v>22</v>
      </c>
      <c r="I16" s="11" t="s">
        <v>19</v>
      </c>
      <c r="J16" s="11" t="s">
        <v>19</v>
      </c>
      <c r="K16" s="11" t="s">
        <v>19</v>
      </c>
      <c r="L16" s="12"/>
      <c r="M16" s="13"/>
      <c r="N16" s="13">
        <v>100000.0</v>
      </c>
      <c r="O16" s="13">
        <f t="shared" si="2"/>
        <v>80000</v>
      </c>
      <c r="P16" s="12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>
      <c r="A17" s="10" t="s">
        <v>43</v>
      </c>
      <c r="B17" s="11"/>
      <c r="C17" s="11"/>
      <c r="D17" s="11" t="s">
        <v>19</v>
      </c>
      <c r="E17" s="11" t="s">
        <v>19</v>
      </c>
      <c r="F17" s="11" t="s">
        <v>19</v>
      </c>
      <c r="G17" s="11" t="s">
        <v>19</v>
      </c>
      <c r="H17" s="11" t="s">
        <v>22</v>
      </c>
      <c r="I17" s="11" t="s">
        <v>19</v>
      </c>
      <c r="J17" s="11" t="s">
        <v>19</v>
      </c>
      <c r="K17" s="11" t="s">
        <v>19</v>
      </c>
      <c r="L17" s="12"/>
      <c r="M17" s="13"/>
      <c r="N17" s="15">
        <v>36675.0</v>
      </c>
      <c r="O17" s="13">
        <f t="shared" si="2"/>
        <v>29340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>
      <c r="A18" s="10" t="s">
        <v>44</v>
      </c>
      <c r="B18" s="11" t="s">
        <v>45</v>
      </c>
      <c r="C18" s="11" t="s">
        <v>46</v>
      </c>
      <c r="D18" s="11" t="s">
        <v>19</v>
      </c>
      <c r="E18" s="11" t="s">
        <v>19</v>
      </c>
      <c r="F18" s="11" t="s">
        <v>19</v>
      </c>
      <c r="G18" s="11" t="s">
        <v>19</v>
      </c>
      <c r="H18" s="11" t="s">
        <v>22</v>
      </c>
      <c r="I18" s="11" t="s">
        <v>19</v>
      </c>
      <c r="J18" s="11" t="s">
        <v>19</v>
      </c>
      <c r="K18" s="11" t="s">
        <v>19</v>
      </c>
      <c r="L18" s="13">
        <v>24423.0</v>
      </c>
      <c r="M18" s="13">
        <f>L18*0.8</f>
        <v>19538.4</v>
      </c>
      <c r="N18" s="12"/>
      <c r="O18" s="13"/>
      <c r="P18" s="12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>
      <c r="A19" s="10" t="s">
        <v>47</v>
      </c>
      <c r="B19" s="11"/>
      <c r="C19" s="11"/>
      <c r="D19" s="11" t="s">
        <v>19</v>
      </c>
      <c r="E19" s="11" t="s">
        <v>19</v>
      </c>
      <c r="F19" s="11" t="s">
        <v>19</v>
      </c>
      <c r="G19" s="11" t="s">
        <v>19</v>
      </c>
      <c r="H19" s="11" t="s">
        <v>22</v>
      </c>
      <c r="I19" s="11" t="s">
        <v>19</v>
      </c>
      <c r="J19" s="11" t="s">
        <v>19</v>
      </c>
      <c r="K19" s="11" t="s">
        <v>19</v>
      </c>
      <c r="L19" s="12"/>
      <c r="M19" s="13"/>
      <c r="N19" s="13">
        <v>82770.0</v>
      </c>
      <c r="O19" s="13">
        <f t="shared" ref="O19:O22" si="3">N19*0.8</f>
        <v>66216</v>
      </c>
      <c r="P19" s="12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>
      <c r="A20" s="10" t="s">
        <v>48</v>
      </c>
      <c r="B20" s="11"/>
      <c r="C20" s="11"/>
      <c r="D20" s="11" t="s">
        <v>19</v>
      </c>
      <c r="E20" s="11" t="s">
        <v>19</v>
      </c>
      <c r="F20" s="11" t="s">
        <v>19</v>
      </c>
      <c r="G20" s="11" t="s">
        <v>19</v>
      </c>
      <c r="H20" s="11" t="s">
        <v>22</v>
      </c>
      <c r="I20" s="11" t="s">
        <v>19</v>
      </c>
      <c r="J20" s="11" t="s">
        <v>19</v>
      </c>
      <c r="K20" s="11" t="s">
        <v>19</v>
      </c>
      <c r="L20" s="12"/>
      <c r="M20" s="13"/>
      <c r="N20" s="13">
        <v>100000.0</v>
      </c>
      <c r="O20" s="13">
        <f t="shared" si="3"/>
        <v>80000</v>
      </c>
      <c r="P20" s="12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>
      <c r="A21" s="1" t="s">
        <v>49</v>
      </c>
      <c r="B21" s="2"/>
      <c r="C21" s="2"/>
      <c r="D21" s="2" t="s">
        <v>19</v>
      </c>
      <c r="E21" s="2" t="s">
        <v>20</v>
      </c>
      <c r="F21" s="2" t="s">
        <v>19</v>
      </c>
      <c r="G21" s="2" t="s">
        <v>19</v>
      </c>
      <c r="H21" s="2" t="s">
        <v>20</v>
      </c>
      <c r="I21" s="2" t="s">
        <v>20</v>
      </c>
      <c r="J21" s="2" t="s">
        <v>20</v>
      </c>
      <c r="K21" s="2" t="s">
        <v>19</v>
      </c>
      <c r="L21" s="4"/>
      <c r="M21" s="3"/>
      <c r="N21" s="3">
        <v>60000.0</v>
      </c>
      <c r="O21" s="3">
        <f t="shared" si="3"/>
        <v>48000</v>
      </c>
      <c r="P21" s="4"/>
    </row>
    <row r="22">
      <c r="A22" s="1" t="s">
        <v>50</v>
      </c>
      <c r="B22" s="2"/>
      <c r="C22" s="2"/>
      <c r="D22" s="2" t="s">
        <v>23</v>
      </c>
      <c r="E22" s="2" t="s">
        <v>20</v>
      </c>
      <c r="F22" s="2" t="s">
        <v>20</v>
      </c>
      <c r="G22" s="2" t="s">
        <v>20</v>
      </c>
      <c r="H22" s="2" t="s">
        <v>20</v>
      </c>
      <c r="I22" s="2" t="s">
        <v>20</v>
      </c>
      <c r="J22" s="2" t="s">
        <v>20</v>
      </c>
      <c r="K22" s="2" t="s">
        <v>20</v>
      </c>
      <c r="L22" s="4"/>
      <c r="M22" s="3"/>
      <c r="N22" s="3">
        <v>100000.0</v>
      </c>
      <c r="O22" s="3">
        <f t="shared" si="3"/>
        <v>80000</v>
      </c>
      <c r="P22" s="2"/>
    </row>
    <row r="23">
      <c r="A23" s="1" t="s">
        <v>51</v>
      </c>
      <c r="B23" s="2"/>
      <c r="C23" s="2"/>
      <c r="D23" s="2" t="s">
        <v>19</v>
      </c>
      <c r="E23" s="2" t="s">
        <v>20</v>
      </c>
      <c r="F23" s="2" t="s">
        <v>20</v>
      </c>
      <c r="G23" s="2" t="s">
        <v>19</v>
      </c>
      <c r="H23" s="2" t="s">
        <v>22</v>
      </c>
      <c r="I23" s="2" t="s">
        <v>19</v>
      </c>
      <c r="J23" s="2" t="s">
        <v>19</v>
      </c>
      <c r="K23" s="2" t="s">
        <v>19</v>
      </c>
      <c r="L23" s="3">
        <v>8000.0</v>
      </c>
      <c r="M23" s="3">
        <f>L23*0.8</f>
        <v>6400</v>
      </c>
      <c r="O23" s="3"/>
      <c r="P23" s="4"/>
    </row>
    <row r="24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>
      <c r="L26" s="1" t="s">
        <v>52</v>
      </c>
      <c r="M26" s="16" t="s">
        <v>53</v>
      </c>
      <c r="N26" s="1" t="s">
        <v>54</v>
      </c>
      <c r="O26" s="16" t="s">
        <v>55</v>
      </c>
    </row>
    <row r="27">
      <c r="K27" s="1" t="s">
        <v>56</v>
      </c>
      <c r="L27" s="17">
        <f>SUM(L3,L4,L7,L8,L18,L23)</f>
        <v>58559</v>
      </c>
      <c r="M27" s="18">
        <f>sum(M3,M4,M7,M8,M18,M23)</f>
        <v>46847.2</v>
      </c>
      <c r="N27" s="17">
        <f>SUM(N10,N11,N12,N13,N15,N16,N17,N19,N20,N21,N22)</f>
        <v>779782</v>
      </c>
      <c r="O27" s="18">
        <f>sum(O10,O11,O12,O13,O15,O16,O17,O19,O20,O21,O22)</f>
        <v>623825.6</v>
      </c>
    </row>
  </sheetData>
  <drawing r:id="rId1"/>
</worksheet>
</file>