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Sheet1!$A$1:$AF$23</definedName>
  </definedNames>
  <calcPr/>
</workbook>
</file>

<file path=xl/sharedStrings.xml><?xml version="1.0" encoding="utf-8"?>
<sst xmlns="http://schemas.openxmlformats.org/spreadsheetml/2006/main" count="315" uniqueCount="135">
  <si>
    <t>Project</t>
  </si>
  <si>
    <t>Contact</t>
  </si>
  <si>
    <t xml:space="preserve">Number </t>
  </si>
  <si>
    <t>Email</t>
  </si>
  <si>
    <t>Complete Application Form</t>
  </si>
  <si>
    <t>Required Attachments</t>
  </si>
  <si>
    <t>Project Size (Indicate amount)</t>
  </si>
  <si>
    <t>Eligible?</t>
  </si>
  <si>
    <t>Committee Response</t>
  </si>
  <si>
    <t>Committee Notes</t>
  </si>
  <si>
    <t>Address/Name</t>
  </si>
  <si>
    <t>Current Photos</t>
  </si>
  <si>
    <t>Drawings or Plans</t>
  </si>
  <si>
    <t>Info on materials/methods</t>
  </si>
  <si>
    <t>Signed Declaration of Property Owner</t>
  </si>
  <si>
    <t>Proof of Ownership/3 year lease</t>
  </si>
  <si>
    <t>Proof of Finances</t>
  </si>
  <si>
    <t>Itemized Budget</t>
  </si>
  <si>
    <t>Small $5000-25000</t>
  </si>
  <si>
    <t>80% grant</t>
  </si>
  <si>
    <t>Large $25000-100,000</t>
  </si>
  <si>
    <t>11a Ireland Place- Ami-Tea House,</t>
  </si>
  <si>
    <t>Melissa Marsigliano</t>
  </si>
  <si>
    <t>516-547-1322</t>
  </si>
  <si>
    <r>
      <rPr>
        <rFont val="Arial"/>
        <sz val="12.0"/>
      </rPr>
      <t>amiteahouse</t>
    </r>
    <r>
      <rPr>
        <rFont val="Arial"/>
        <color rgb="FF1155CC"/>
        <sz val="12.0"/>
        <u/>
      </rPr>
      <t>ny2GMAIL.COM</t>
    </r>
    <r>
      <rPr>
        <rFont val="Arial"/>
        <sz val="12.0"/>
      </rPr>
      <t xml:space="preserve"> </t>
    </r>
  </si>
  <si>
    <t>y</t>
  </si>
  <si>
    <t>n</t>
  </si>
  <si>
    <t>y-unsigned</t>
  </si>
  <si>
    <t>n/a</t>
  </si>
  <si>
    <t>y (sort of)</t>
  </si>
  <si>
    <t>pending</t>
  </si>
  <si>
    <t>more info about exterior improvements</t>
  </si>
  <si>
    <t>194 A Park Avenue-Cornucopia's Noshery</t>
  </si>
  <si>
    <t>Erica Reichlin</t>
  </si>
  <si>
    <t>516-655-7625</t>
  </si>
  <si>
    <t>Cornucopiachef@gmail.com</t>
  </si>
  <si>
    <t>no</t>
  </si>
  <si>
    <t>37 Union Avenue-St. Martin of Tours</t>
  </si>
  <si>
    <t xml:space="preserve">Father Gerald gordon </t>
  </si>
  <si>
    <t>631-264-0124</t>
  </si>
  <si>
    <t>Ggordon@drvc.org</t>
  </si>
  <si>
    <t>No-all sitework, religious institution</t>
  </si>
  <si>
    <t>NA</t>
  </si>
  <si>
    <t>37 John Street-BEH Properties</t>
  </si>
  <si>
    <t>BEH properties LLC</t>
  </si>
  <si>
    <t>516-903-1676</t>
  </si>
  <si>
    <t xml:space="preserve">mepley@seafieldcenter.com </t>
  </si>
  <si>
    <t>No-all sitework</t>
  </si>
  <si>
    <t>233 Countyline Road-Auto-topia</t>
  </si>
  <si>
    <t>Antonio Scoleri</t>
  </si>
  <si>
    <t>631-797-0029, 516-567-9352</t>
  </si>
  <si>
    <t xml:space="preserve">auto-topia@optonline.net </t>
  </si>
  <si>
    <t>many non compliant elements, need more info about proposal-submitted</t>
  </si>
  <si>
    <t>112-116 Broadway-Dr. Walters</t>
  </si>
  <si>
    <t>Jeffrey Walters</t>
  </si>
  <si>
    <t>631-664-1164</t>
  </si>
  <si>
    <t>drjsmile1@gmail.com</t>
  </si>
  <si>
    <t>y (mostly)</t>
  </si>
  <si>
    <t>120 Broadway-Yuliano</t>
  </si>
  <si>
    <t xml:space="preserve">Marie Yuliano </t>
  </si>
  <si>
    <t>631-379-7039</t>
  </si>
  <si>
    <t xml:space="preserve">marieellisbay@gmail,com </t>
  </si>
  <si>
    <t>140 Broadway-Sal the Barber</t>
  </si>
  <si>
    <t xml:space="preserve">Salvatore </t>
  </si>
  <si>
    <t>516-639-3195</t>
  </si>
  <si>
    <t>salthebarber@optonline.net</t>
  </si>
  <si>
    <t>project mostly complete, possible residing on side walls</t>
  </si>
  <si>
    <t>146-158 Broadway-Marc Solomon</t>
  </si>
  <si>
    <t>Marc solomon</t>
  </si>
  <si>
    <t>516-652-7583</t>
  </si>
  <si>
    <t xml:space="preserve">marcsolomon3200@yahoo.com </t>
  </si>
  <si>
    <t>non compliant signage</t>
  </si>
  <si>
    <t>163 Broadway-New Triangle Cleaners</t>
  </si>
  <si>
    <t xml:space="preserve">Song hun lim </t>
  </si>
  <si>
    <t>917-977-1949</t>
  </si>
  <si>
    <t xml:space="preserve">Songhunlim@gmail.com </t>
  </si>
  <si>
    <t xml:space="preserve">y </t>
  </si>
  <si>
    <t>non compliant signage, expand scope to include more upgrades</t>
  </si>
  <si>
    <t>170 Broadway- Amityville Historical Society</t>
  </si>
  <si>
    <t>Peter Hudson</t>
  </si>
  <si>
    <t>631-598-1486</t>
  </si>
  <si>
    <t xml:space="preserve">amityville.historical.society.im@gmail.com </t>
  </si>
  <si>
    <t>175 Broadway- St. Mary's</t>
  </si>
  <si>
    <t>Hal Schad</t>
  </si>
  <si>
    <t>631-774-6563</t>
  </si>
  <si>
    <t>Halschad@gmail.com</t>
  </si>
  <si>
    <t>No-religious inst.</t>
  </si>
  <si>
    <t>192 Broadway-Amity Ales</t>
  </si>
  <si>
    <t>Bruno Surace</t>
  </si>
  <si>
    <t>516-698-0812</t>
  </si>
  <si>
    <t>amityales@gmail.com</t>
  </si>
  <si>
    <t>198 Broadway-Amityville Music Hall</t>
  </si>
  <si>
    <t>Josh Morin</t>
  </si>
  <si>
    <t>631-219-6657</t>
  </si>
  <si>
    <t>daniel.w.valentino@gmail.com</t>
  </si>
  <si>
    <t>yes</t>
  </si>
  <si>
    <t>209 Broadway-Amityville Wellness</t>
  </si>
  <si>
    <t>Dr Hurme</t>
  </si>
  <si>
    <t>631.691.0200</t>
  </si>
  <si>
    <t>drhurme@gmail.com</t>
  </si>
  <si>
    <t>questions about rear awning, roof material</t>
  </si>
  <si>
    <t>216-222 Broadway</t>
  </si>
  <si>
    <t>Jason Pennypacker</t>
  </si>
  <si>
    <t>484-894-5521</t>
  </si>
  <si>
    <t>jason@redwoodreg.com</t>
  </si>
  <si>
    <t>expand scope to unify storefronts</t>
  </si>
  <si>
    <t>225-227 Broadway-Thrift Shop</t>
  </si>
  <si>
    <t>Joseph Celentano</t>
  </si>
  <si>
    <t>631-495-9011</t>
  </si>
  <si>
    <t>jc@hiriellc.com</t>
  </si>
  <si>
    <t>simplify facade materials</t>
  </si>
  <si>
    <t>229-233 Broadway-New China Cheung</t>
  </si>
  <si>
    <t>Brian Cheung/Jing Xie</t>
  </si>
  <si>
    <t>631-922-1618</t>
  </si>
  <si>
    <t>jing.x@cxengr.com</t>
  </si>
  <si>
    <t>250-256 Broadway-Pinal Patel</t>
  </si>
  <si>
    <t>Minesh Patel</t>
  </si>
  <si>
    <t>516-884-2886</t>
  </si>
  <si>
    <t>mineshpatel_04@hotmail.com</t>
  </si>
  <si>
    <t>with new design</t>
  </si>
  <si>
    <t>357 Broadway-Express Medical</t>
  </si>
  <si>
    <t>Ahmed Elkoulily</t>
  </si>
  <si>
    <t>516-351-3331</t>
  </si>
  <si>
    <t>lamya@emcdoc.com</t>
  </si>
  <si>
    <t>scope was unclear, drawings since submitted</t>
  </si>
  <si>
    <t>560 North Broadway-Superstar Beverage</t>
  </si>
  <si>
    <t>Neil Mennella</t>
  </si>
  <si>
    <t>631-793-7736</t>
  </si>
  <si>
    <t>Superstarbeverage@hotmail.com</t>
  </si>
  <si>
    <t>add trim at parapet, lighting, mural</t>
  </si>
  <si>
    <t>Small Projects</t>
  </si>
  <si>
    <t>80% Small Projects</t>
  </si>
  <si>
    <t>Large Projects</t>
  </si>
  <si>
    <t>80% Large Projects</t>
  </si>
  <si>
    <t>total eligible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</si>
</sst>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7">
    <font>
      <sz val="10.0"/>
      <color rgb="FF000000"/>
      <name val="Arial"/>
      <scheme val="minor"/>
    </font>
    <font>
      <sz val="12.0"/>
      <color theme="1"/>
      <name val="Arial"/>
    </font>
    <font>
      <sz val="12.0"/>
      <color rgb="FF000000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b/>
      <i/>
      <sz val="12.0"/>
      <color theme="1"/>
      <name val="Arial"/>
    </font>
    <font>
      <b/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/>
    </xf>
    <xf borderId="0" fillId="2" fontId="2" numFmtId="0" xfId="0" applyAlignment="1" applyFont="1">
      <alignment horizontal="left" readingOrder="0"/>
    </xf>
    <xf borderId="0" fillId="2" fontId="1" numFmtId="0" xfId="0" applyAlignment="1" applyFont="1">
      <alignment horizontal="left" readingOrder="0"/>
    </xf>
    <xf borderId="0" fillId="2" fontId="3" numFmtId="0" xfId="0" applyAlignment="1" applyFont="1">
      <alignment horizontal="left" readingOrder="0"/>
    </xf>
    <xf borderId="0" fillId="2" fontId="1" numFmtId="164" xfId="0" applyAlignment="1" applyFont="1" applyNumberFormat="1">
      <alignment horizontal="center" readingOrder="0"/>
    </xf>
    <xf borderId="0" fillId="2" fontId="1" numFmtId="0" xfId="0" applyAlignment="1" applyFont="1">
      <alignment horizontal="center"/>
    </xf>
    <xf borderId="0" fillId="0" fontId="1" numFmtId="0" xfId="0" applyAlignment="1" applyFont="1">
      <alignment horizontal="left" readingOrder="0"/>
    </xf>
    <xf borderId="0" fillId="3" fontId="2" numFmtId="0" xfId="0" applyAlignment="1" applyFill="1" applyFont="1">
      <alignment horizontal="left" readingOrder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4" fontId="1" numFmtId="0" xfId="0" applyAlignment="1" applyFill="1" applyFont="1">
      <alignment readingOrder="0"/>
    </xf>
    <xf borderId="0" fillId="4" fontId="1" numFmtId="0" xfId="0" applyAlignment="1" applyFont="1">
      <alignment horizontal="left" readingOrder="0"/>
    </xf>
    <xf borderId="0" fillId="4" fontId="1" numFmtId="0" xfId="0" applyAlignment="1" applyFont="1">
      <alignment horizontal="center" readingOrder="0"/>
    </xf>
    <xf borderId="0" fillId="4" fontId="1" numFmtId="164" xfId="0" applyAlignment="1" applyFont="1" applyNumberFormat="1">
      <alignment horizontal="center" readingOrder="0"/>
    </xf>
    <xf borderId="0" fillId="4" fontId="1" numFmtId="0" xfId="0" applyAlignment="1" applyFont="1">
      <alignment horizontal="center"/>
    </xf>
    <xf borderId="0" fillId="4" fontId="1" numFmtId="0" xfId="0" applyFont="1"/>
    <xf borderId="0" fillId="2" fontId="4" numFmtId="0" xfId="0" applyAlignment="1" applyFont="1">
      <alignment horizontal="left" readingOrder="0"/>
    </xf>
    <xf borderId="0" fillId="2" fontId="5" numFmtId="164" xfId="0" applyAlignment="1" applyFont="1" applyNumberFormat="1">
      <alignment horizontal="center" readingOrder="0"/>
    </xf>
    <xf borderId="0" fillId="2" fontId="6" numFmtId="0" xfId="0" applyAlignment="1" applyFont="1">
      <alignment readingOrder="0"/>
    </xf>
    <xf borderId="0" fillId="2" fontId="1" numFmtId="164" xfId="0" applyAlignment="1" applyFont="1" applyNumberFormat="1">
      <alignment horizontal="center"/>
    </xf>
    <xf borderId="0" fillId="2" fontId="6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ny2gmail.com/" TargetMode="External"/><Relationship Id="rId2" Type="http://schemas.openxmlformats.org/officeDocument/2006/relationships/hyperlink" Target="mailto:drhurme@gmail.com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9.63"/>
    <col customWidth="1" min="2" max="2" width="18.5"/>
    <col customWidth="1" hidden="1" min="3" max="3" width="13.75"/>
    <col customWidth="1" hidden="1" min="4" max="4" width="12.38"/>
    <col hidden="1" min="5" max="12" width="12.63"/>
    <col customWidth="1" min="18" max="18" width="20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1" t="s">
        <v>6</v>
      </c>
      <c r="N1" s="1"/>
      <c r="O1" s="2"/>
      <c r="P1" s="2"/>
      <c r="Q1" s="1" t="s">
        <v>7</v>
      </c>
      <c r="R1" s="3" t="s">
        <v>8</v>
      </c>
      <c r="S1" s="1" t="s">
        <v>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idden="1">
      <c r="A2" s="4" t="s">
        <v>10</v>
      </c>
      <c r="B2" s="4"/>
      <c r="C2" s="4"/>
      <c r="D2" s="4"/>
      <c r="E2" s="4"/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19</v>
      </c>
      <c r="Q2" s="5"/>
      <c r="R2" s="6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>
      <c r="A3" s="1" t="s">
        <v>21</v>
      </c>
      <c r="B3" s="7" t="s">
        <v>22</v>
      </c>
      <c r="C3" s="8" t="s">
        <v>23</v>
      </c>
      <c r="D3" s="9" t="s">
        <v>24</v>
      </c>
      <c r="E3" s="3" t="s">
        <v>25</v>
      </c>
      <c r="F3" s="3" t="s">
        <v>26</v>
      </c>
      <c r="G3" s="3" t="s">
        <v>26</v>
      </c>
      <c r="H3" s="3" t="s">
        <v>26</v>
      </c>
      <c r="I3" s="3" t="s">
        <v>27</v>
      </c>
      <c r="J3" s="3" t="s">
        <v>28</v>
      </c>
      <c r="K3" s="3" t="s">
        <v>26</v>
      </c>
      <c r="L3" s="3" t="s">
        <v>29</v>
      </c>
      <c r="M3" s="10">
        <v>10000.0</v>
      </c>
      <c r="N3" s="10">
        <f t="shared" ref="N3:N8" si="1">M3*0.8</f>
        <v>8000</v>
      </c>
      <c r="O3" s="10"/>
      <c r="P3" s="10"/>
      <c r="Q3" s="11"/>
      <c r="R3" s="3" t="s">
        <v>30</v>
      </c>
      <c r="S3" s="1" t="s">
        <v>31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idden="1">
      <c r="A4" s="4" t="s">
        <v>32</v>
      </c>
      <c r="B4" s="12" t="s">
        <v>33</v>
      </c>
      <c r="C4" s="12" t="s">
        <v>34</v>
      </c>
      <c r="D4" s="13" t="s">
        <v>35</v>
      </c>
      <c r="E4" s="14" t="s">
        <v>25</v>
      </c>
      <c r="F4" s="14" t="s">
        <v>25</v>
      </c>
      <c r="G4" s="14" t="s">
        <v>25</v>
      </c>
      <c r="H4" s="14" t="s">
        <v>25</v>
      </c>
      <c r="I4" s="14" t="s">
        <v>25</v>
      </c>
      <c r="J4" s="14" t="s">
        <v>28</v>
      </c>
      <c r="K4" s="14" t="s">
        <v>26</v>
      </c>
      <c r="L4" s="14" t="s">
        <v>25</v>
      </c>
      <c r="M4" s="15">
        <v>5136.0</v>
      </c>
      <c r="N4" s="15">
        <f t="shared" si="1"/>
        <v>4108.8</v>
      </c>
      <c r="O4" s="6"/>
      <c r="P4" s="6"/>
      <c r="Q4" s="6"/>
      <c r="R4" s="14" t="s">
        <v>36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hidden="1">
      <c r="A5" s="16" t="s">
        <v>37</v>
      </c>
      <c r="B5" s="17" t="s">
        <v>38</v>
      </c>
      <c r="C5" s="17" t="s">
        <v>39</v>
      </c>
      <c r="D5" s="17" t="s">
        <v>40</v>
      </c>
      <c r="E5" s="18" t="s">
        <v>25</v>
      </c>
      <c r="F5" s="18" t="s">
        <v>25</v>
      </c>
      <c r="G5" s="18" t="s">
        <v>26</v>
      </c>
      <c r="H5" s="18" t="s">
        <v>25</v>
      </c>
      <c r="I5" s="18" t="s">
        <v>28</v>
      </c>
      <c r="J5" s="18" t="s">
        <v>26</v>
      </c>
      <c r="K5" s="18" t="s">
        <v>25</v>
      </c>
      <c r="L5" s="18" t="s">
        <v>25</v>
      </c>
      <c r="M5" s="19">
        <v>19100.0</v>
      </c>
      <c r="N5" s="19">
        <f t="shared" si="1"/>
        <v>15280</v>
      </c>
      <c r="O5" s="20"/>
      <c r="P5" s="20"/>
      <c r="Q5" s="18" t="s">
        <v>41</v>
      </c>
      <c r="R5" s="18" t="s">
        <v>42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hidden="1">
      <c r="A6" s="16" t="s">
        <v>43</v>
      </c>
      <c r="B6" s="17" t="s">
        <v>44</v>
      </c>
      <c r="C6" s="17" t="s">
        <v>45</v>
      </c>
      <c r="D6" s="17" t="s">
        <v>46</v>
      </c>
      <c r="E6" s="18" t="s">
        <v>25</v>
      </c>
      <c r="F6" s="18" t="s">
        <v>25</v>
      </c>
      <c r="G6" s="18" t="s">
        <v>25</v>
      </c>
      <c r="H6" s="18" t="s">
        <v>25</v>
      </c>
      <c r="I6" s="18" t="s">
        <v>28</v>
      </c>
      <c r="J6" s="18" t="s">
        <v>25</v>
      </c>
      <c r="K6" s="18" t="s">
        <v>25</v>
      </c>
      <c r="L6" s="18" t="s">
        <v>25</v>
      </c>
      <c r="M6" s="19">
        <v>17518.0</v>
      </c>
      <c r="N6" s="19">
        <f t="shared" si="1"/>
        <v>14014.4</v>
      </c>
      <c r="O6" s="20"/>
      <c r="P6" s="20"/>
      <c r="Q6" s="18" t="s">
        <v>47</v>
      </c>
      <c r="R6" s="18" t="s">
        <v>42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>
      <c r="A7" s="1" t="s">
        <v>48</v>
      </c>
      <c r="B7" s="8" t="s">
        <v>49</v>
      </c>
      <c r="C7" s="8" t="s">
        <v>50</v>
      </c>
      <c r="D7" s="8" t="s">
        <v>51</v>
      </c>
      <c r="E7" s="3" t="s">
        <v>25</v>
      </c>
      <c r="F7" s="3" t="s">
        <v>26</v>
      </c>
      <c r="G7" s="3" t="s">
        <v>26</v>
      </c>
      <c r="H7" s="3" t="s">
        <v>25</v>
      </c>
      <c r="I7" s="3" t="s">
        <v>26</v>
      </c>
      <c r="J7" s="3" t="s">
        <v>26</v>
      </c>
      <c r="K7" s="3" t="s">
        <v>26</v>
      </c>
      <c r="L7" s="3" t="s">
        <v>25</v>
      </c>
      <c r="M7" s="10">
        <v>7527.0</v>
      </c>
      <c r="N7" s="10">
        <f t="shared" si="1"/>
        <v>6021.6</v>
      </c>
      <c r="O7" s="11"/>
      <c r="P7" s="11"/>
      <c r="Q7" s="3"/>
      <c r="R7" s="3" t="s">
        <v>30</v>
      </c>
      <c r="S7" s="1" t="s">
        <v>52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hidden="1">
      <c r="A8" s="4" t="s">
        <v>53</v>
      </c>
      <c r="B8" s="12" t="s">
        <v>54</v>
      </c>
      <c r="C8" s="8" t="s">
        <v>55</v>
      </c>
      <c r="D8" s="8" t="s">
        <v>56</v>
      </c>
      <c r="E8" s="14" t="s">
        <v>57</v>
      </c>
      <c r="F8" s="14" t="s">
        <v>26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29</v>
      </c>
      <c r="M8" s="15">
        <v>5500.0</v>
      </c>
      <c r="N8" s="15">
        <f t="shared" si="1"/>
        <v>4400</v>
      </c>
      <c r="O8" s="6"/>
      <c r="P8" s="6"/>
      <c r="Q8" s="6"/>
      <c r="R8" s="14" t="s">
        <v>36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hidden="1">
      <c r="A9" s="16" t="s">
        <v>58</v>
      </c>
      <c r="B9" s="17" t="s">
        <v>59</v>
      </c>
      <c r="C9" s="17" t="s">
        <v>60</v>
      </c>
      <c r="D9" s="17" t="s">
        <v>61</v>
      </c>
      <c r="E9" s="18" t="s">
        <v>25</v>
      </c>
      <c r="F9" s="18" t="s">
        <v>25</v>
      </c>
      <c r="G9" s="18" t="s">
        <v>26</v>
      </c>
      <c r="H9" s="18" t="s">
        <v>25</v>
      </c>
      <c r="I9" s="18" t="s">
        <v>26</v>
      </c>
      <c r="J9" s="18" t="s">
        <v>26</v>
      </c>
      <c r="K9" s="18" t="s">
        <v>26</v>
      </c>
      <c r="L9" s="18" t="s">
        <v>25</v>
      </c>
      <c r="M9" s="20"/>
      <c r="N9" s="19"/>
      <c r="O9" s="19">
        <v>26295.0</v>
      </c>
      <c r="P9" s="19">
        <f t="shared" ref="P9:P17" si="2">O9*0.8</f>
        <v>21036</v>
      </c>
      <c r="Q9" s="18" t="s">
        <v>47</v>
      </c>
      <c r="R9" s="18" t="s">
        <v>42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>
      <c r="A10" s="1" t="s">
        <v>62</v>
      </c>
      <c r="B10" s="8" t="s">
        <v>63</v>
      </c>
      <c r="C10" s="8" t="s">
        <v>64</v>
      </c>
      <c r="D10" s="8" t="s">
        <v>65</v>
      </c>
      <c r="E10" s="3" t="s">
        <v>25</v>
      </c>
      <c r="F10" s="3" t="s">
        <v>25</v>
      </c>
      <c r="G10" s="3" t="s">
        <v>25</v>
      </c>
      <c r="H10" s="3" t="s">
        <v>25</v>
      </c>
      <c r="I10" s="3" t="s">
        <v>28</v>
      </c>
      <c r="J10" s="3" t="s">
        <v>25</v>
      </c>
      <c r="K10" s="3" t="s">
        <v>25</v>
      </c>
      <c r="L10" s="3" t="s">
        <v>25</v>
      </c>
      <c r="M10" s="11"/>
      <c r="N10" s="10"/>
      <c r="O10" s="10">
        <v>56385.0</v>
      </c>
      <c r="P10" s="10">
        <f t="shared" si="2"/>
        <v>45108</v>
      </c>
      <c r="Q10" s="11"/>
      <c r="R10" s="3" t="s">
        <v>30</v>
      </c>
      <c r="S10" s="1" t="s">
        <v>66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>
      <c r="A11" s="1" t="s">
        <v>67</v>
      </c>
      <c r="B11" s="8" t="s">
        <v>68</v>
      </c>
      <c r="C11" s="7" t="s">
        <v>69</v>
      </c>
      <c r="D11" s="8" t="s">
        <v>70</v>
      </c>
      <c r="E11" s="3" t="s">
        <v>25</v>
      </c>
      <c r="F11" s="3" t="s">
        <v>25</v>
      </c>
      <c r="G11" s="3" t="s">
        <v>25</v>
      </c>
      <c r="H11" s="3" t="s">
        <v>25</v>
      </c>
      <c r="I11" s="3" t="s">
        <v>28</v>
      </c>
      <c r="J11" s="3" t="s">
        <v>25</v>
      </c>
      <c r="K11" s="3" t="s">
        <v>25</v>
      </c>
      <c r="L11" s="3" t="s">
        <v>25</v>
      </c>
      <c r="M11" s="11"/>
      <c r="N11" s="10"/>
      <c r="O11" s="10">
        <v>74500.0</v>
      </c>
      <c r="P11" s="10">
        <f t="shared" si="2"/>
        <v>59600</v>
      </c>
      <c r="Q11" s="11"/>
      <c r="R11" s="3" t="s">
        <v>30</v>
      </c>
      <c r="S11" s="1" t="s">
        <v>71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>
      <c r="A12" s="1" t="s">
        <v>72</v>
      </c>
      <c r="B12" s="8" t="s">
        <v>73</v>
      </c>
      <c r="C12" s="7" t="s">
        <v>74</v>
      </c>
      <c r="D12" s="8" t="s">
        <v>75</v>
      </c>
      <c r="E12" s="3" t="s">
        <v>25</v>
      </c>
      <c r="F12" s="3" t="s">
        <v>25</v>
      </c>
      <c r="G12" s="3" t="s">
        <v>25</v>
      </c>
      <c r="H12" s="3" t="s">
        <v>25</v>
      </c>
      <c r="I12" s="3" t="s">
        <v>76</v>
      </c>
      <c r="J12" s="3" t="s">
        <v>28</v>
      </c>
      <c r="K12" s="3" t="s">
        <v>25</v>
      </c>
      <c r="L12" s="3" t="s">
        <v>25</v>
      </c>
      <c r="M12" s="11"/>
      <c r="N12" s="10"/>
      <c r="O12" s="10">
        <v>67502.0</v>
      </c>
      <c r="P12" s="10">
        <f t="shared" si="2"/>
        <v>54001.6</v>
      </c>
      <c r="Q12" s="11"/>
      <c r="R12" s="3" t="s">
        <v>30</v>
      </c>
      <c r="S12" s="1" t="s">
        <v>77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>
      <c r="A13" s="1" t="s">
        <v>78</v>
      </c>
      <c r="B13" s="8" t="s">
        <v>79</v>
      </c>
      <c r="C13" s="8" t="s">
        <v>80</v>
      </c>
      <c r="D13" s="8" t="s">
        <v>81</v>
      </c>
      <c r="E13" s="3" t="s">
        <v>25</v>
      </c>
      <c r="F13" s="3" t="s">
        <v>25</v>
      </c>
      <c r="G13" s="3" t="s">
        <v>25</v>
      </c>
      <c r="H13" s="3" t="s">
        <v>25</v>
      </c>
      <c r="I13" s="3" t="s">
        <v>28</v>
      </c>
      <c r="J13" s="3" t="s">
        <v>25</v>
      </c>
      <c r="K13" s="3" t="s">
        <v>25</v>
      </c>
      <c r="L13" s="3" t="s">
        <v>25</v>
      </c>
      <c r="M13" s="11"/>
      <c r="N13" s="10"/>
      <c r="O13" s="10">
        <v>76950.0</v>
      </c>
      <c r="P13" s="10">
        <f t="shared" si="2"/>
        <v>61560</v>
      </c>
      <c r="Q13" s="11"/>
      <c r="R13" s="3" t="s">
        <v>30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hidden="1">
      <c r="A14" s="16" t="s">
        <v>82</v>
      </c>
      <c r="B14" s="17" t="s">
        <v>83</v>
      </c>
      <c r="C14" s="17" t="s">
        <v>84</v>
      </c>
      <c r="D14" s="17" t="s">
        <v>85</v>
      </c>
      <c r="E14" s="18" t="s">
        <v>25</v>
      </c>
      <c r="F14" s="18" t="s">
        <v>25</v>
      </c>
      <c r="G14" s="18" t="s">
        <v>25</v>
      </c>
      <c r="H14" s="18" t="s">
        <v>25</v>
      </c>
      <c r="I14" s="18" t="s">
        <v>28</v>
      </c>
      <c r="J14" s="18" t="s">
        <v>25</v>
      </c>
      <c r="K14" s="18" t="s">
        <v>25</v>
      </c>
      <c r="L14" s="18" t="s">
        <v>25</v>
      </c>
      <c r="M14" s="20"/>
      <c r="N14" s="19"/>
      <c r="O14" s="19">
        <v>46100.0</v>
      </c>
      <c r="P14" s="19">
        <f t="shared" si="2"/>
        <v>36880</v>
      </c>
      <c r="Q14" s="18" t="s">
        <v>86</v>
      </c>
      <c r="R14" s="18" t="s">
        <v>36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hidden="1">
      <c r="A15" s="4" t="s">
        <v>87</v>
      </c>
      <c r="B15" s="12" t="s">
        <v>88</v>
      </c>
      <c r="C15" s="12" t="s">
        <v>89</v>
      </c>
      <c r="D15" s="13" t="s">
        <v>90</v>
      </c>
      <c r="E15" s="14" t="s">
        <v>25</v>
      </c>
      <c r="F15" s="14" t="s">
        <v>25</v>
      </c>
      <c r="G15" s="14" t="s">
        <v>26</v>
      </c>
      <c r="H15" s="14" t="s">
        <v>26</v>
      </c>
      <c r="I15" s="14" t="s">
        <v>28</v>
      </c>
      <c r="J15" s="14" t="s">
        <v>25</v>
      </c>
      <c r="K15" s="14" t="s">
        <v>25</v>
      </c>
      <c r="L15" s="14" t="s">
        <v>25</v>
      </c>
      <c r="M15" s="6"/>
      <c r="N15" s="15"/>
      <c r="O15" s="15">
        <v>25000.0</v>
      </c>
      <c r="P15" s="15">
        <f t="shared" si="2"/>
        <v>20000</v>
      </c>
      <c r="Q15" s="6"/>
      <c r="R15" s="14" t="s">
        <v>36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>
      <c r="A16" s="1" t="s">
        <v>91</v>
      </c>
      <c r="B16" s="8" t="s">
        <v>92</v>
      </c>
      <c r="C16" s="8" t="s">
        <v>93</v>
      </c>
      <c r="D16" s="8" t="s">
        <v>94</v>
      </c>
      <c r="E16" s="3" t="s">
        <v>25</v>
      </c>
      <c r="F16" s="3" t="s">
        <v>25</v>
      </c>
      <c r="G16" s="3" t="s">
        <v>25</v>
      </c>
      <c r="H16" s="3" t="s">
        <v>25</v>
      </c>
      <c r="I16" s="3" t="s">
        <v>28</v>
      </c>
      <c r="J16" s="3" t="s">
        <v>25</v>
      </c>
      <c r="K16" s="3" t="s">
        <v>25</v>
      </c>
      <c r="L16" s="3" t="s">
        <v>25</v>
      </c>
      <c r="M16" s="11"/>
      <c r="N16" s="10"/>
      <c r="O16" s="10">
        <v>100000.0</v>
      </c>
      <c r="P16" s="10">
        <f t="shared" si="2"/>
        <v>80000</v>
      </c>
      <c r="Q16" s="11"/>
      <c r="R16" s="3" t="s">
        <v>95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>
      <c r="A17" s="1" t="s">
        <v>96</v>
      </c>
      <c r="B17" s="7" t="s">
        <v>97</v>
      </c>
      <c r="C17" s="7" t="s">
        <v>98</v>
      </c>
      <c r="D17" s="22" t="s">
        <v>99</v>
      </c>
      <c r="E17" s="3" t="s">
        <v>25</v>
      </c>
      <c r="F17" s="3" t="s">
        <v>25</v>
      </c>
      <c r="G17" s="3" t="s">
        <v>25</v>
      </c>
      <c r="H17" s="3" t="s">
        <v>25</v>
      </c>
      <c r="I17" s="3" t="s">
        <v>28</v>
      </c>
      <c r="J17" s="3" t="s">
        <v>25</v>
      </c>
      <c r="K17" s="3" t="s">
        <v>25</v>
      </c>
      <c r="L17" s="3" t="s">
        <v>25</v>
      </c>
      <c r="M17" s="11"/>
      <c r="N17" s="10"/>
      <c r="O17" s="23">
        <v>36675.0</v>
      </c>
      <c r="P17" s="10">
        <f t="shared" si="2"/>
        <v>29340</v>
      </c>
      <c r="Q17" s="2"/>
      <c r="R17" s="3" t="s">
        <v>30</v>
      </c>
      <c r="S17" s="1" t="s">
        <v>100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>
      <c r="A18" s="1" t="s">
        <v>101</v>
      </c>
      <c r="B18" s="8" t="s">
        <v>102</v>
      </c>
      <c r="C18" s="8" t="s">
        <v>103</v>
      </c>
      <c r="D18" s="8" t="s">
        <v>104</v>
      </c>
      <c r="E18" s="3" t="s">
        <v>25</v>
      </c>
      <c r="F18" s="3" t="s">
        <v>25</v>
      </c>
      <c r="G18" s="3" t="s">
        <v>25</v>
      </c>
      <c r="H18" s="3" t="s">
        <v>25</v>
      </c>
      <c r="I18" s="3" t="s">
        <v>28</v>
      </c>
      <c r="J18" s="3" t="s">
        <v>25</v>
      </c>
      <c r="K18" s="3" t="s">
        <v>25</v>
      </c>
      <c r="L18" s="3" t="s">
        <v>25</v>
      </c>
      <c r="M18" s="10">
        <v>24423.0</v>
      </c>
      <c r="N18" s="10">
        <f>M18*0.8</f>
        <v>19538.4</v>
      </c>
      <c r="O18" s="11"/>
      <c r="P18" s="10"/>
      <c r="Q18" s="11"/>
      <c r="R18" s="3" t="s">
        <v>30</v>
      </c>
      <c r="S18" s="1" t="s">
        <v>105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>
      <c r="A19" s="1" t="s">
        <v>106</v>
      </c>
      <c r="B19" s="8" t="s">
        <v>107</v>
      </c>
      <c r="C19" s="8" t="s">
        <v>108</v>
      </c>
      <c r="D19" s="8" t="s">
        <v>109</v>
      </c>
      <c r="E19" s="3" t="s">
        <v>25</v>
      </c>
      <c r="F19" s="3" t="s">
        <v>25</v>
      </c>
      <c r="G19" s="3" t="s">
        <v>25</v>
      </c>
      <c r="H19" s="3" t="s">
        <v>25</v>
      </c>
      <c r="I19" s="3" t="s">
        <v>28</v>
      </c>
      <c r="J19" s="3" t="s">
        <v>25</v>
      </c>
      <c r="K19" s="3" t="s">
        <v>25</v>
      </c>
      <c r="L19" s="3" t="s">
        <v>25</v>
      </c>
      <c r="M19" s="11"/>
      <c r="N19" s="10"/>
      <c r="O19" s="10">
        <v>82770.0</v>
      </c>
      <c r="P19" s="10">
        <f t="shared" ref="P19:P22" si="3">O19*0.8</f>
        <v>66216</v>
      </c>
      <c r="Q19" s="11"/>
      <c r="R19" s="3" t="s">
        <v>30</v>
      </c>
      <c r="S19" s="1" t="s">
        <v>110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>
      <c r="A20" s="1" t="s">
        <v>111</v>
      </c>
      <c r="B20" s="8" t="s">
        <v>112</v>
      </c>
      <c r="C20" s="8" t="s">
        <v>113</v>
      </c>
      <c r="D20" s="8" t="s">
        <v>114</v>
      </c>
      <c r="E20" s="3" t="s">
        <v>25</v>
      </c>
      <c r="F20" s="3" t="s">
        <v>25</v>
      </c>
      <c r="G20" s="3" t="s">
        <v>25</v>
      </c>
      <c r="H20" s="3" t="s">
        <v>25</v>
      </c>
      <c r="I20" s="3" t="s">
        <v>28</v>
      </c>
      <c r="J20" s="3" t="s">
        <v>25</v>
      </c>
      <c r="K20" s="3" t="s">
        <v>25</v>
      </c>
      <c r="L20" s="3" t="s">
        <v>25</v>
      </c>
      <c r="M20" s="11"/>
      <c r="N20" s="10"/>
      <c r="O20" s="10">
        <v>100000.0</v>
      </c>
      <c r="P20" s="10">
        <f t="shared" si="3"/>
        <v>80000</v>
      </c>
      <c r="Q20" s="11"/>
      <c r="R20" s="3" t="s">
        <v>95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>
      <c r="A21" s="1" t="s">
        <v>115</v>
      </c>
      <c r="B21" s="8" t="s">
        <v>116</v>
      </c>
      <c r="C21" s="8" t="s">
        <v>117</v>
      </c>
      <c r="D21" s="8" t="s">
        <v>118</v>
      </c>
      <c r="E21" s="3" t="s">
        <v>25</v>
      </c>
      <c r="F21" s="3" t="s">
        <v>26</v>
      </c>
      <c r="G21" s="3" t="s">
        <v>25</v>
      </c>
      <c r="H21" s="3" t="s">
        <v>25</v>
      </c>
      <c r="I21" s="3" t="s">
        <v>26</v>
      </c>
      <c r="J21" s="3" t="s">
        <v>26</v>
      </c>
      <c r="K21" s="3" t="s">
        <v>25</v>
      </c>
      <c r="L21" s="3" t="s">
        <v>25</v>
      </c>
      <c r="M21" s="11"/>
      <c r="N21" s="10"/>
      <c r="O21" s="10">
        <v>60000.0</v>
      </c>
      <c r="P21" s="10">
        <f t="shared" si="3"/>
        <v>48000</v>
      </c>
      <c r="Q21" s="11"/>
      <c r="R21" s="3" t="s">
        <v>95</v>
      </c>
      <c r="S21" s="1" t="s">
        <v>119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>
      <c r="A22" s="1" t="s">
        <v>120</v>
      </c>
      <c r="B22" s="8" t="s">
        <v>121</v>
      </c>
      <c r="C22" s="8" t="s">
        <v>122</v>
      </c>
      <c r="D22" s="7" t="s">
        <v>123</v>
      </c>
      <c r="E22" s="3" t="s">
        <v>29</v>
      </c>
      <c r="F22" s="3" t="s">
        <v>26</v>
      </c>
      <c r="G22" s="3" t="s">
        <v>25</v>
      </c>
      <c r="H22" s="3" t="s">
        <v>25</v>
      </c>
      <c r="I22" s="3" t="s">
        <v>26</v>
      </c>
      <c r="J22" s="3" t="s">
        <v>25</v>
      </c>
      <c r="K22" s="3" t="s">
        <v>25</v>
      </c>
      <c r="L22" s="3" t="s">
        <v>25</v>
      </c>
      <c r="M22" s="11"/>
      <c r="N22" s="10"/>
      <c r="O22" s="10">
        <v>100000.0</v>
      </c>
      <c r="P22" s="10">
        <f t="shared" si="3"/>
        <v>80000</v>
      </c>
      <c r="Q22" s="3"/>
      <c r="R22" s="3" t="s">
        <v>30</v>
      </c>
      <c r="S22" s="1" t="s">
        <v>124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>
      <c r="A23" s="1" t="s">
        <v>125</v>
      </c>
      <c r="B23" s="8" t="s">
        <v>126</v>
      </c>
      <c r="C23" s="8" t="s">
        <v>127</v>
      </c>
      <c r="D23" s="8" t="s">
        <v>128</v>
      </c>
      <c r="E23" s="3" t="s">
        <v>25</v>
      </c>
      <c r="F23" s="3" t="s">
        <v>25</v>
      </c>
      <c r="G23" s="3" t="s">
        <v>25</v>
      </c>
      <c r="H23" s="3" t="s">
        <v>25</v>
      </c>
      <c r="I23" s="3" t="s">
        <v>28</v>
      </c>
      <c r="J23" s="3" t="s">
        <v>25</v>
      </c>
      <c r="K23" s="3" t="s">
        <v>25</v>
      </c>
      <c r="L23" s="3" t="s">
        <v>25</v>
      </c>
      <c r="M23" s="10">
        <v>8000.0</v>
      </c>
      <c r="N23" s="10">
        <f>M23*0.8</f>
        <v>6400</v>
      </c>
      <c r="O23" s="2"/>
      <c r="P23" s="10"/>
      <c r="Q23" s="11"/>
      <c r="R23" s="3" t="s">
        <v>30</v>
      </c>
      <c r="S23" s="1" t="s">
        <v>129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>
      <c r="A24" s="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>
      <c r="A25" s="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 t="s">
        <v>130</v>
      </c>
      <c r="N26" s="24" t="s">
        <v>131</v>
      </c>
      <c r="O26" s="1" t="s">
        <v>132</v>
      </c>
      <c r="P26" s="24" t="s">
        <v>133</v>
      </c>
      <c r="Q26" s="2"/>
      <c r="R26" s="1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" t="s">
        <v>134</v>
      </c>
      <c r="M27" s="25">
        <f>SUM(M3,M4,M7,M8,M18,M23)</f>
        <v>60586</v>
      </c>
      <c r="N27" s="26">
        <f>sum(N3,N4,N7,N8,N18,N23)</f>
        <v>48468.8</v>
      </c>
      <c r="O27" s="25">
        <f>SUM(O10,O11,O12,O13,O15,O16,O17,O19,O20,O21,O22)</f>
        <v>779782</v>
      </c>
      <c r="P27" s="26">
        <f>sum(P10,P11,P12,P13,P15,P16,P17,P19,P20,P21,P22)</f>
        <v>623825.6</v>
      </c>
      <c r="Q27" s="2"/>
      <c r="R27" s="1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1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1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1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11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1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1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11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1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1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1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1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1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11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1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1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1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1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1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1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11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11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11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1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1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11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11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1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11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11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11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1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1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1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11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11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11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1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11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11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11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11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1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11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11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11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11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11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11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1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11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11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11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11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1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1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1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1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1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11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1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1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1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11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11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11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1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1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1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1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1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1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11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11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1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1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1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1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1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1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1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1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1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1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1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1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1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1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1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1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1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1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1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1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1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1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1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1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1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1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1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1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1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1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1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1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1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1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1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1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1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1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1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1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1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1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1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1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1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1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1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1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1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1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1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1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1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1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1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1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1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1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1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1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1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1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1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1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1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1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1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1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1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1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1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1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1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1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1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1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1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1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1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1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1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1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1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1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1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1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1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1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1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1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1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1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1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1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1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1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1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1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1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1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1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1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1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1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1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1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1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1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1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1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1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1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1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1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1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1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1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1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1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1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1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1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1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1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1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1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1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1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1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1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1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1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1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1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1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1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1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1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1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1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1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1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1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1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1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1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1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11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11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11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11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11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11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11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11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11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11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11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11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11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11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11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11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11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11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11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11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11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11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11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1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1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1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1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11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11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11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11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11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11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11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11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11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1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1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1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11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11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11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11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11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11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11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11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11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11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11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11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11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11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11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11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11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11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11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11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11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11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11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11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11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11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11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11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11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11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11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11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11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11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11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11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11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11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11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11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11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11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11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11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11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11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11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11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11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11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11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11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11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11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11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11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11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11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11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11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11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11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11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11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11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11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11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11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11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11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11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11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11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11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11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11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11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11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11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11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11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11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11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11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11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11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11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11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11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11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11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11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1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1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1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1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11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11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11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11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11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11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11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11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11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1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1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1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11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11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11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11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11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11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11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11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11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11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11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11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11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11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11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11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11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11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11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11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1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1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1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1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1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1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1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1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1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1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1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1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11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1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1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1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11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11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11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11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11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11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11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11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11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11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11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11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11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11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11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11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11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11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11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11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11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11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11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11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11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11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11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11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11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11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11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11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11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11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11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11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11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11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11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11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11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11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11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11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11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11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11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11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11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11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11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11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11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11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11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11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11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11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11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11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11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11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11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11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11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11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11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11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11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11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11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11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11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11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11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11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11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11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11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11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11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11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11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11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11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11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11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11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11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11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11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11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11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11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11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11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11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11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11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11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11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11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11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11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11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11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11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11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11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11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11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11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11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11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11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11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11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11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11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11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11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11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11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11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11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11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11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11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11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11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11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11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11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11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11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11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11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11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11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11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11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11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11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11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11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11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11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11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11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11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11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11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11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11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11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11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11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11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11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11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11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11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11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11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11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11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11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11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11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11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11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11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11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11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11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11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11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11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11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11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11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11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11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11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11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11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11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11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11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11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11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11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11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11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11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11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11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11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11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11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11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11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11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11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11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11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11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11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11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11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11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11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11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11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11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11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11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11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11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11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11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11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11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11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11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11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11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11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11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11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11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11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11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11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11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11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11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11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11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11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11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11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11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11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11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11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11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11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11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11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11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11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11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11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11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11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11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11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11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11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11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11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11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11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11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11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11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11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11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11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11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11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11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11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11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11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11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11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11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11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11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11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11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11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11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11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11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11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11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11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11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11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11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11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11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11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11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11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11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11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11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11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11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11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11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11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11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11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11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11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11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11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11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11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11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11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11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11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11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11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11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11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11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11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11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11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11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11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11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11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11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11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11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11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11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11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11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11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11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11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11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11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11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11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11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11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11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11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11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11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11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11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11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11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11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11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11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11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11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11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11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11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11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11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11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11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11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11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11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11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11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11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11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11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11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11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11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11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11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11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11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11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11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11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11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11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11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11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11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11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11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11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11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11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11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11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11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11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11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11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11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11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11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11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11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11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11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11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11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11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11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11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11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11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11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11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11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11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11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11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11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11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11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11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11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11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11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11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11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11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11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11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11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11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11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11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11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11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11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11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11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11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11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11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11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11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11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11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11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11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11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11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11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11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11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11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11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11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11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11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11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11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11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11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11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11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11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11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11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11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11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11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11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11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11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11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11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11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11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11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11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11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11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11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11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11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11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11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11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11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11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11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11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11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11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11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11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11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11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11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11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11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11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11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11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</row>
  </sheetData>
  <autoFilter ref="$A$1:$AF$23">
    <filterColumn colId="17">
      <filters>
        <filter val="yes"/>
        <filter val="pending"/>
      </filters>
    </filterColumn>
  </autoFilter>
  <hyperlinks>
    <hyperlink r:id="rId1" ref="D3"/>
    <hyperlink r:id="rId2" ref="D17"/>
  </hyperlinks>
  <printOptions gridLines="1" horizontalCentered="1"/>
  <pageMargins bottom="0.75" footer="0.0" header="0.0" left="0.7" right="0.7" top="0.75"/>
  <pageSetup fitToHeight="0" paperSize="3" cellComments="atEnd" orientation="landscape" pageOrder="overThenDown"/>
  <drawing r:id="rId3"/>
</worksheet>
</file>